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2-19-4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2" i="1" l="1"/>
  <c r="I67" i="1" l="1"/>
  <c r="O67" i="1" s="1"/>
  <c r="O63" i="1"/>
  <c r="R62" i="1" s="1"/>
  <c r="O62" i="1" s="1"/>
  <c r="I63" i="1"/>
  <c r="Q62" i="1" s="1"/>
  <c r="I62" i="1" s="1"/>
  <c r="I58" i="1"/>
  <c r="O58" i="1" s="1"/>
  <c r="O54" i="1"/>
  <c r="I54" i="1"/>
  <c r="I50" i="1"/>
  <c r="O50" i="1" s="1"/>
  <c r="O46" i="1"/>
  <c r="I46" i="1"/>
  <c r="Q45" i="1"/>
  <c r="I45" i="1" s="1"/>
  <c r="I41" i="1"/>
  <c r="O41" i="1" s="1"/>
  <c r="R40" i="1" s="1"/>
  <c r="O40" i="1" s="1"/>
  <c r="O36" i="1"/>
  <c r="R35" i="1" s="1"/>
  <c r="O35" i="1" s="1"/>
  <c r="I36" i="1"/>
  <c r="Q35" i="1"/>
  <c r="I35" i="1" s="1"/>
  <c r="I31" i="1"/>
  <c r="O31" i="1" s="1"/>
  <c r="O27" i="1"/>
  <c r="I27" i="1"/>
  <c r="I22" i="1"/>
  <c r="O22" i="1" s="1"/>
  <c r="O18" i="1"/>
  <c r="I18" i="1"/>
  <c r="I14" i="1"/>
  <c r="O14" i="1" s="1"/>
  <c r="O10" i="1"/>
  <c r="R9" i="1" s="1"/>
  <c r="O9" i="1" s="1"/>
  <c r="I10" i="1"/>
  <c r="Q9" i="1"/>
  <c r="I9" i="1" s="1"/>
  <c r="R26" i="1" l="1"/>
  <c r="O26" i="1" s="1"/>
  <c r="R45" i="1"/>
  <c r="O45" i="1" s="1"/>
  <c r="O2" i="1"/>
  <c r="Q40" i="1"/>
  <c r="I40" i="1" s="1"/>
  <c r="Q26" i="1"/>
  <c r="I26" i="1" s="1"/>
  <c r="I3" i="1" s="1"/>
</calcChain>
</file>

<file path=xl/sharedStrings.xml><?xml version="1.0" encoding="utf-8"?>
<sst xmlns="http://schemas.openxmlformats.org/spreadsheetml/2006/main" count="254" uniqueCount="118">
  <si>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</si>
  <si>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</si>
  <si>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</si>
  <si>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</si>
  <si>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</si>
  <si>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</si>
  <si>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</si>
  <si>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</si>
  <si>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02-19-41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</si>
  <si>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</si>
  <si>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</si>
  <si>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</si>
  <si>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</si>
  <si>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</si>
  <si>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</si>
  <si>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</si>
  <si>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</si>
  <si>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</si>
  <si>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T.ú. Brno-Maloměřice - Brno-Královo Pole, opěrná zeď v km 4,597 - 4,678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</si>
  <si>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</si>
  <si>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</si>
  <si>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</si>
  <si>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</si>
  <si>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</si>
  <si>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</si>
  <si>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</si>
  <si>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</si>
  <si>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</si>
  <si>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</si>
  <si>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</si>
  <si>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</si>
  <si>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</si>
  <si>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</si>
  <si>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</si>
  <si>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</si>
  <si>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</si>
  <si>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</si>
  <si>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</si>
  <si>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</si>
  <si>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</si>
  <si>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12273A</t>
  </si>
  <si>
    <t/>
  </si>
  <si>
    <t>ODKOPÁVKY A PROKOPÁVKY OBECNÉ TŘ. I - BEZ DOPRAVY</t>
  </si>
  <si>
    <t>M3</t>
  </si>
  <si>
    <t>PP</t>
  </si>
  <si>
    <t>VV</t>
  </si>
  <si>
    <t>382,0m2*0,44=168,080 [A]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</si>
  <si>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</si>
  <si>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</si>
  <si>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12993</t>
  </si>
  <si>
    <t>ČIŠTĚNÍ POTRUBÍ DN DO 200MM</t>
  </si>
  <si>
    <t>m</t>
  </si>
  <si>
    <t>pročištění vyústění rubové drenáže</t>
  </si>
  <si>
    <t>10*2,0=20,000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</si>
  <si>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</si>
  <si>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</si>
  <si>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</si>
  <si>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dle pol.č. 12273A: 168,08=168,080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</si>
  <si>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</si>
  <si>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18243</t>
  </si>
  <si>
    <t>ZALOŽENÍ TRÁVNÍKU HYDROOSEVEM NA HLUŠINU</t>
  </si>
  <si>
    <t>m2</t>
  </si>
  <si>
    <t>Zahrnuje dodání předepsané travní směsi, hydroosev na hlušinu, zalévání, první pokosení, to vše bez ohledu na sklon terénu</t>
  </si>
  <si>
    <t>Vodorovné konstrukce</t>
  </si>
  <si>
    <t>45131A</t>
  </si>
  <si>
    <t>PODKLADNÍ A VÝPLŇOVÉ VRSTVY Z PROSTÉHO BETONU C20/25</t>
  </si>
  <si>
    <t>pod dlažbu: 92,0*0,2=18,400 [A] 
patka zpevnění: 0,3*0,6*9,5=1,710 [B] 
Celkem: A+B=20,110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</si>
  <si>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</si>
  <si>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</si>
  <si>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</si>
  <si>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92,0*0,15=13,800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</si>
  <si>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</si>
  <si>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</si>
  <si>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7</t>
  </si>
  <si>
    <t>R502947</t>
  </si>
  <si>
    <t>ZŘÍZENÍ KONSTRU NÍ VRSTVY TĚLESA ŽELEZNIČNÍHO SPODKU Z GEOBUŇKY</t>
  </si>
  <si>
    <t>vč. kotvení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</si>
  <si>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</si>
  <si>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Úpravy povrchů, podlahy, výplně otvorů</t>
  </si>
  <si>
    <t>8</t>
  </si>
  <si>
    <t>62745</t>
  </si>
  <si>
    <t>SPÁROVÁNÍ STARÉHO ZDIVA CEMENTOVOU MALTOU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</si>
  <si>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</si>
  <si>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Ostatní konstrukce a práce</t>
  </si>
  <si>
    <t>91355</t>
  </si>
  <si>
    <t>EVIDENČNÍ ČÍSLO MOSTU</t>
  </si>
  <si>
    <t>KUS</t>
  </si>
  <si>
    <t>TABULKA S LETOPOČTEM VÝSTAVBY</t>
  </si>
  <si>
    <t>položka zahrnuje štítek s evidenčním číslem mostu, sloupek dopravní značky včetně osazení a nutných zemních prací a zabetonování</t>
  </si>
  <si>
    <t>935212</t>
  </si>
  <si>
    <t>PŘÍKOPOVÉ ŽLABY Z BETON TVÁRNIC ŠÍŘ DO 600MM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</si>
  <si>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</si>
  <si>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11</t>
  </si>
  <si>
    <t>938452</t>
  </si>
  <si>
    <t>OČIŠTĚNÍ ZDIVA OTRYSKÁNÍM NA SUCHO KŘEMIČ PÍSKEM</t>
  </si>
  <si>
    <t>položka zahrnuje očištění předepsaným způsobem včetně odklizení vzniklého odpadu</t>
  </si>
  <si>
    <t>12</t>
  </si>
  <si>
    <t>R93639</t>
  </si>
  <si>
    <t>VÝVAŘIŠTĚ SE VSAKOVACÍ JÍMKOU</t>
  </si>
  <si>
    <t>Položka zahrnuje veškerý materiál, výrobky a polotovary, včetně mimostaveništní a vnitrostaveništní dopravy (rovněž přesuny), včetně naložení a složení,případně s uložením.</t>
  </si>
  <si>
    <t>990</t>
  </si>
  <si>
    <t>Likvidace odpadů vč. dopravy</t>
  </si>
  <si>
    <t>13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</si>
  <si>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</si>
  <si>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</si>
  <si>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</si>
  <si>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</si>
  <si>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</si>
  <si>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dle pol.č. 12273A: 168,08*1,9=319,352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</si>
  <si>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</si>
  <si>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14</t>
  </si>
  <si>
    <t>R015120</t>
  </si>
  <si>
    <t>POPLATKY ZA LIKVIDACI ODPADŮ NEKONTAMINOVANÝCH - 17 01 07 STAVEBNÍ A DEMOLIČNÍ SUŤ VČETNĚ DOPRAVY</t>
  </si>
  <si>
    <t>dle pol.č. 938452: 576,0*0,048t/m2=27,648 [B]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</si>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</sst>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0" borderId="3" xfId="1" applyFont="1" applyBorder="1" applyAlignment="1">
      <alignment horizontal="right"/>
    </xf>
    <xf numFmtId="0" fontId="7" fillId="0" borderId="3" xfId="1" applyFont="1" applyBorder="1"/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4" fontId="7" fillId="0" borderId="3" xfId="1" applyNumberFormat="1" applyFont="1" applyBorder="1" applyAlignment="1">
      <alignment horizontal="center"/>
    </xf>
    <xf numFmtId="0" fontId="8" fillId="2" borderId="1" xfId="1" applyFont="1" applyFill="1" applyBorder="1"/>
    <xf numFmtId="0" fontId="8" fillId="0" borderId="0" xfId="0" applyFont="1"/>
    <xf numFmtId="0" fontId="9" fillId="0" borderId="0" xfId="0" applyFont="1"/>
    <xf numFmtId="0" fontId="8" fillId="0" borderId="3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8" fillId="0" borderId="3" xfId="1" applyFont="1" applyFill="1" applyBorder="1" applyAlignment="1">
      <alignment horizontal="right"/>
    </xf>
    <xf numFmtId="0" fontId="8" fillId="0" borderId="3" xfId="1" applyFont="1" applyFill="1" applyBorder="1"/>
    <xf numFmtId="0" fontId="8" fillId="0" borderId="3" xfId="1" applyFont="1" applyFill="1" applyBorder="1" applyAlignment="1">
      <alignment wrapText="1"/>
    </xf>
    <xf numFmtId="0" fontId="8" fillId="0" borderId="3" xfId="1" applyFont="1" applyFill="1" applyBorder="1" applyAlignment="1">
      <alignment horizontal="center"/>
    </xf>
    <xf numFmtId="164" fontId="8" fillId="0" borderId="3" xfId="1" applyNumberFormat="1" applyFont="1" applyFill="1" applyBorder="1" applyAlignment="1">
      <alignment horizontal="center"/>
    </xf>
    <xf numFmtId="4" fontId="8" fillId="0" borderId="3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9">
    <pageSetUpPr fitToPage="1"/>
  </sheetPr>
  <dimension ref="A1:R75"/>
  <sheetViews>
    <sheetView tabSelected="1" topLeftCell="B1" workbookViewId="0">
      <pane ySplit="8" topLeftCell="A65" activePane="bottomLeft" state="frozen"/>
      <selection pane="bottomLeft" activeCell="B72" sqref="B72:I7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0" t="s">
        <v>114</v>
      </c>
      <c r="I2" s="3"/>
      <c r="O2">
        <f>0+O9+O26+O35+O40+O45+O62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0+I9+I26+I35+I40+I45+I62</f>
        <v>0</v>
      </c>
      <c r="K3" s="41" t="s">
        <v>115</v>
      </c>
      <c r="L3" s="41" t="s">
        <v>116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42" t="s">
        <v>115</v>
      </c>
      <c r="L4" s="42" t="s">
        <v>117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168.08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369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20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52</v>
      </c>
    </row>
    <row r="16" spans="1:18" x14ac:dyDescent="0.2">
      <c r="A16" s="25" t="s">
        <v>45</v>
      </c>
      <c r="E16" s="26" t="s">
        <v>53</v>
      </c>
    </row>
    <row r="17" spans="1:18" ht="63.75" x14ac:dyDescent="0.2">
      <c r="A17" t="s">
        <v>47</v>
      </c>
      <c r="E17" s="24" t="s">
        <v>54</v>
      </c>
    </row>
    <row r="18" spans="1:18" x14ac:dyDescent="0.2">
      <c r="A18" s="17" t="s">
        <v>39</v>
      </c>
      <c r="B18" s="18" t="s">
        <v>2</v>
      </c>
      <c r="C18" s="18" t="s">
        <v>55</v>
      </c>
      <c r="D18" s="17" t="s">
        <v>41</v>
      </c>
      <c r="E18" s="19" t="s">
        <v>56</v>
      </c>
      <c r="F18" s="20" t="s">
        <v>43</v>
      </c>
      <c r="G18" s="21">
        <v>168.08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45</v>
      </c>
      <c r="E20" s="26" t="s">
        <v>57</v>
      </c>
    </row>
    <row r="21" spans="1:18" ht="191.25" x14ac:dyDescent="0.2">
      <c r="A21" t="s">
        <v>47</v>
      </c>
      <c r="E21" s="24" t="s">
        <v>58</v>
      </c>
    </row>
    <row r="22" spans="1:18" x14ac:dyDescent="0.2">
      <c r="A22" s="17" t="s">
        <v>39</v>
      </c>
      <c r="B22" s="18" t="s">
        <v>32</v>
      </c>
      <c r="C22" s="18" t="s">
        <v>59</v>
      </c>
      <c r="D22" s="17" t="s">
        <v>41</v>
      </c>
      <c r="E22" s="19" t="s">
        <v>60</v>
      </c>
      <c r="F22" s="20" t="s">
        <v>61</v>
      </c>
      <c r="G22" s="21">
        <v>558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41</v>
      </c>
    </row>
    <row r="24" spans="1:18" x14ac:dyDescent="0.2">
      <c r="A24" s="25" t="s">
        <v>45</v>
      </c>
      <c r="E24" s="26" t="s">
        <v>41</v>
      </c>
    </row>
    <row r="25" spans="1:18" ht="25.5" x14ac:dyDescent="0.2">
      <c r="A25" t="s">
        <v>47</v>
      </c>
      <c r="E25" s="24" t="s">
        <v>62</v>
      </c>
    </row>
    <row r="26" spans="1:18" ht="12.75" customHeight="1" x14ac:dyDescent="0.2">
      <c r="A26" s="3" t="s">
        <v>37</v>
      </c>
      <c r="B26" s="3"/>
      <c r="C26" s="27" t="s">
        <v>32</v>
      </c>
      <c r="D26" s="3"/>
      <c r="E26" s="15" t="s">
        <v>63</v>
      </c>
      <c r="F26" s="3"/>
      <c r="G26" s="3"/>
      <c r="H26" s="3"/>
      <c r="I26" s="28">
        <f>0+Q26</f>
        <v>0</v>
      </c>
      <c r="O26">
        <f>0+R26</f>
        <v>0</v>
      </c>
      <c r="Q26">
        <f>0+I27+I31</f>
        <v>0</v>
      </c>
      <c r="R26">
        <f>0+O27+O31</f>
        <v>0</v>
      </c>
    </row>
    <row r="27" spans="1:18" x14ac:dyDescent="0.2">
      <c r="A27" s="17" t="s">
        <v>39</v>
      </c>
      <c r="B27" s="34" t="s">
        <v>33</v>
      </c>
      <c r="C27" s="34" t="s">
        <v>64</v>
      </c>
      <c r="D27" s="35" t="s">
        <v>41</v>
      </c>
      <c r="E27" s="36" t="s">
        <v>65</v>
      </c>
      <c r="F27" s="37" t="s">
        <v>43</v>
      </c>
      <c r="G27" s="38">
        <v>20.11</v>
      </c>
      <c r="H27" s="39">
        <v>0</v>
      </c>
      <c r="I27" s="39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ht="38.25" x14ac:dyDescent="0.2">
      <c r="A29" s="25" t="s">
        <v>45</v>
      </c>
      <c r="E29" s="26" t="s">
        <v>66</v>
      </c>
    </row>
    <row r="30" spans="1:18" ht="369.75" x14ac:dyDescent="0.2">
      <c r="A30" t="s">
        <v>47</v>
      </c>
      <c r="E30" s="24" t="s">
        <v>67</v>
      </c>
    </row>
    <row r="31" spans="1:18" x14ac:dyDescent="0.2">
      <c r="A31" s="17" t="s">
        <v>39</v>
      </c>
      <c r="B31" s="18" t="s">
        <v>34</v>
      </c>
      <c r="C31" s="18" t="s">
        <v>68</v>
      </c>
      <c r="D31" s="17" t="s">
        <v>41</v>
      </c>
      <c r="E31" s="19" t="s">
        <v>69</v>
      </c>
      <c r="F31" s="20" t="s">
        <v>43</v>
      </c>
      <c r="G31" s="21">
        <v>13.8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41</v>
      </c>
    </row>
    <row r="33" spans="1:18" x14ac:dyDescent="0.2">
      <c r="A33" s="25" t="s">
        <v>45</v>
      </c>
      <c r="E33" s="26" t="s">
        <v>70</v>
      </c>
    </row>
    <row r="34" spans="1:18" ht="102" x14ac:dyDescent="0.2">
      <c r="A34" t="s">
        <v>47</v>
      </c>
      <c r="E34" s="24" t="s">
        <v>71</v>
      </c>
    </row>
    <row r="35" spans="1:18" ht="12.75" customHeight="1" x14ac:dyDescent="0.2">
      <c r="A35" s="3" t="s">
        <v>37</v>
      </c>
      <c r="B35" s="3"/>
      <c r="C35" s="27" t="s">
        <v>33</v>
      </c>
      <c r="D35" s="3"/>
      <c r="E35" s="15" t="s">
        <v>72</v>
      </c>
      <c r="F35" s="3"/>
      <c r="G35" s="3"/>
      <c r="H35" s="3"/>
      <c r="I35" s="28">
        <f>0+Q35</f>
        <v>0</v>
      </c>
      <c r="O35">
        <f>0+R35</f>
        <v>0</v>
      </c>
      <c r="Q35">
        <f>0+I36</f>
        <v>0</v>
      </c>
      <c r="R35">
        <f>0+O36</f>
        <v>0</v>
      </c>
    </row>
    <row r="36" spans="1:18" ht="25.5" x14ac:dyDescent="0.2">
      <c r="A36" s="17" t="s">
        <v>39</v>
      </c>
      <c r="B36" s="18" t="s">
        <v>73</v>
      </c>
      <c r="C36" s="18" t="s">
        <v>74</v>
      </c>
      <c r="D36" s="17" t="s">
        <v>41</v>
      </c>
      <c r="E36" s="19" t="s">
        <v>75</v>
      </c>
      <c r="F36" s="20" t="s">
        <v>61</v>
      </c>
      <c r="G36" s="21">
        <v>558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3" t="s">
        <v>44</v>
      </c>
      <c r="E37" s="24" t="s">
        <v>76</v>
      </c>
    </row>
    <row r="38" spans="1:18" x14ac:dyDescent="0.2">
      <c r="A38" s="25" t="s">
        <v>45</v>
      </c>
      <c r="E38" s="26" t="s">
        <v>41</v>
      </c>
    </row>
    <row r="39" spans="1:18" ht="178.5" x14ac:dyDescent="0.2">
      <c r="A39" t="s">
        <v>47</v>
      </c>
      <c r="E39" s="24" t="s">
        <v>77</v>
      </c>
    </row>
    <row r="40" spans="1:18" ht="12.75" customHeight="1" x14ac:dyDescent="0.2">
      <c r="A40" s="3" t="s">
        <v>37</v>
      </c>
      <c r="B40" s="3"/>
      <c r="C40" s="27" t="s">
        <v>34</v>
      </c>
      <c r="D40" s="3"/>
      <c r="E40" s="15" t="s">
        <v>78</v>
      </c>
      <c r="F40" s="3"/>
      <c r="G40" s="3"/>
      <c r="H40" s="3"/>
      <c r="I40" s="28">
        <f>0+Q40</f>
        <v>0</v>
      </c>
      <c r="O40">
        <f>0+R40</f>
        <v>0</v>
      </c>
      <c r="Q40">
        <f>0+I41</f>
        <v>0</v>
      </c>
      <c r="R40">
        <f>0+O41</f>
        <v>0</v>
      </c>
    </row>
    <row r="41" spans="1:18" x14ac:dyDescent="0.2">
      <c r="A41" s="17" t="s">
        <v>39</v>
      </c>
      <c r="B41" s="18" t="s">
        <v>79</v>
      </c>
      <c r="C41" s="18" t="s">
        <v>80</v>
      </c>
      <c r="D41" s="17" t="s">
        <v>41</v>
      </c>
      <c r="E41" s="19" t="s">
        <v>81</v>
      </c>
      <c r="F41" s="20" t="s">
        <v>61</v>
      </c>
      <c r="G41" s="21">
        <v>576</v>
      </c>
      <c r="H41" s="22">
        <v>0</v>
      </c>
      <c r="I41" s="22">
        <f>ROUND(ROUND(H41,2)*ROUND(G41,3),2)</f>
        <v>0</v>
      </c>
      <c r="O41">
        <f>(I41*21)/100</f>
        <v>0</v>
      </c>
      <c r="P41" t="s">
        <v>10</v>
      </c>
    </row>
    <row r="42" spans="1:18" x14ac:dyDescent="0.2">
      <c r="A42" s="23" t="s">
        <v>44</v>
      </c>
      <c r="E42" s="24" t="s">
        <v>41</v>
      </c>
    </row>
    <row r="43" spans="1:18" x14ac:dyDescent="0.2">
      <c r="A43" s="25" t="s">
        <v>45</v>
      </c>
      <c r="E43" s="26" t="s">
        <v>41</v>
      </c>
    </row>
    <row r="44" spans="1:18" ht="89.25" x14ac:dyDescent="0.2">
      <c r="A44" t="s">
        <v>47</v>
      </c>
      <c r="E44" s="24" t="s">
        <v>82</v>
      </c>
    </row>
    <row r="45" spans="1:18" ht="12.75" customHeight="1" x14ac:dyDescent="0.2">
      <c r="A45" s="3" t="s">
        <v>37</v>
      </c>
      <c r="B45" s="3"/>
      <c r="C45" s="27" t="s">
        <v>35</v>
      </c>
      <c r="D45" s="3"/>
      <c r="E45" s="15" t="s">
        <v>83</v>
      </c>
      <c r="F45" s="3"/>
      <c r="G45" s="3"/>
      <c r="H45" s="3"/>
      <c r="I45" s="28">
        <f>0+Q45</f>
        <v>0</v>
      </c>
      <c r="O45">
        <f>0+R45</f>
        <v>0</v>
      </c>
      <c r="Q45">
        <f>0+I46+I50+I54+I58</f>
        <v>0</v>
      </c>
      <c r="R45">
        <f>0+O46+O50+O54+O58</f>
        <v>0</v>
      </c>
    </row>
    <row r="46" spans="1:18" x14ac:dyDescent="0.2">
      <c r="A46" s="17" t="s">
        <v>39</v>
      </c>
      <c r="B46" s="18" t="s">
        <v>35</v>
      </c>
      <c r="C46" s="18" t="s">
        <v>84</v>
      </c>
      <c r="D46" s="17" t="s">
        <v>41</v>
      </c>
      <c r="E46" s="19" t="s">
        <v>85</v>
      </c>
      <c r="F46" s="20" t="s">
        <v>86</v>
      </c>
      <c r="G46" s="21">
        <v>1</v>
      </c>
      <c r="H46" s="22">
        <v>0</v>
      </c>
      <c r="I46" s="22">
        <f>ROUND(ROUND(H46,2)*ROUND(G46,3),2)</f>
        <v>0</v>
      </c>
      <c r="O46">
        <f>(I46*21)/100</f>
        <v>0</v>
      </c>
      <c r="P46" t="s">
        <v>10</v>
      </c>
    </row>
    <row r="47" spans="1:18" x14ac:dyDescent="0.2">
      <c r="A47" s="23" t="s">
        <v>44</v>
      </c>
      <c r="E47" s="24" t="s">
        <v>87</v>
      </c>
    </row>
    <row r="48" spans="1:18" x14ac:dyDescent="0.2">
      <c r="A48" s="25" t="s">
        <v>45</v>
      </c>
      <c r="E48" s="26" t="s">
        <v>41</v>
      </c>
    </row>
    <row r="49" spans="1:18" ht="25.5" x14ac:dyDescent="0.2">
      <c r="A49" t="s">
        <v>47</v>
      </c>
      <c r="E49" s="24" t="s">
        <v>88</v>
      </c>
    </row>
    <row r="50" spans="1:18" ht="25.5" x14ac:dyDescent="0.2">
      <c r="A50" s="17" t="s">
        <v>39</v>
      </c>
      <c r="B50" s="18" t="s">
        <v>36</v>
      </c>
      <c r="C50" s="18" t="s">
        <v>89</v>
      </c>
      <c r="D50" s="17" t="s">
        <v>41</v>
      </c>
      <c r="E50" s="19" t="s">
        <v>90</v>
      </c>
      <c r="F50" s="20" t="s">
        <v>51</v>
      </c>
      <c r="G50" s="21">
        <v>103</v>
      </c>
      <c r="H50" s="22">
        <v>0</v>
      </c>
      <c r="I50" s="22">
        <f>ROUND(ROUND(H50,2)*ROUND(G50,3),2)</f>
        <v>0</v>
      </c>
      <c r="O50">
        <f>(I50*21)/100</f>
        <v>0</v>
      </c>
      <c r="P50" t="s">
        <v>10</v>
      </c>
    </row>
    <row r="51" spans="1:18" x14ac:dyDescent="0.2">
      <c r="A51" s="23" t="s">
        <v>44</v>
      </c>
      <c r="E51" s="24" t="s">
        <v>41</v>
      </c>
    </row>
    <row r="52" spans="1:18" x14ac:dyDescent="0.2">
      <c r="A52" s="25" t="s">
        <v>45</v>
      </c>
      <c r="E52" s="26" t="s">
        <v>41</v>
      </c>
    </row>
    <row r="53" spans="1:18" ht="89.25" x14ac:dyDescent="0.2">
      <c r="A53" t="s">
        <v>47</v>
      </c>
      <c r="E53" s="24" t="s">
        <v>91</v>
      </c>
    </row>
    <row r="54" spans="1:18" x14ac:dyDescent="0.2">
      <c r="A54" s="17" t="s">
        <v>39</v>
      </c>
      <c r="B54" s="18" t="s">
        <v>92</v>
      </c>
      <c r="C54" s="18" t="s">
        <v>93</v>
      </c>
      <c r="D54" s="17" t="s">
        <v>41</v>
      </c>
      <c r="E54" s="19" t="s">
        <v>94</v>
      </c>
      <c r="F54" s="20" t="s">
        <v>61</v>
      </c>
      <c r="G54" s="21">
        <v>576</v>
      </c>
      <c r="H54" s="22">
        <v>0</v>
      </c>
      <c r="I54" s="22">
        <f>ROUND(ROUND(H54,2)*ROUND(G54,3),2)</f>
        <v>0</v>
      </c>
      <c r="O54">
        <f>(I54*21)/100</f>
        <v>0</v>
      </c>
      <c r="P54" t="s">
        <v>10</v>
      </c>
    </row>
    <row r="55" spans="1:18" x14ac:dyDescent="0.2">
      <c r="A55" s="23" t="s">
        <v>44</v>
      </c>
      <c r="E55" s="24" t="s">
        <v>41</v>
      </c>
    </row>
    <row r="56" spans="1:18" x14ac:dyDescent="0.2">
      <c r="A56" s="25" t="s">
        <v>45</v>
      </c>
      <c r="E56" s="26" t="s">
        <v>41</v>
      </c>
    </row>
    <row r="57" spans="1:18" ht="25.5" x14ac:dyDescent="0.2">
      <c r="A57" t="s">
        <v>47</v>
      </c>
      <c r="E57" s="24" t="s">
        <v>95</v>
      </c>
    </row>
    <row r="58" spans="1:18" x14ac:dyDescent="0.2">
      <c r="A58" s="17" t="s">
        <v>39</v>
      </c>
      <c r="B58" s="18" t="s">
        <v>96</v>
      </c>
      <c r="C58" s="18" t="s">
        <v>97</v>
      </c>
      <c r="D58" s="17" t="s">
        <v>41</v>
      </c>
      <c r="E58" s="19" t="s">
        <v>98</v>
      </c>
      <c r="F58" s="20" t="s">
        <v>86</v>
      </c>
      <c r="G58" s="21">
        <v>2</v>
      </c>
      <c r="H58" s="22">
        <v>0</v>
      </c>
      <c r="I58" s="22">
        <f>ROUND(ROUND(H58,2)*ROUND(G58,3),2)</f>
        <v>0</v>
      </c>
      <c r="O58">
        <f>(I58*21)/100</f>
        <v>0</v>
      </c>
      <c r="P58" t="s">
        <v>10</v>
      </c>
    </row>
    <row r="59" spans="1:18" x14ac:dyDescent="0.2">
      <c r="A59" s="23" t="s">
        <v>44</v>
      </c>
      <c r="E59" s="24" t="s">
        <v>41</v>
      </c>
    </row>
    <row r="60" spans="1:18" x14ac:dyDescent="0.2">
      <c r="A60" s="25" t="s">
        <v>45</v>
      </c>
      <c r="E60" s="26" t="s">
        <v>41</v>
      </c>
    </row>
    <row r="61" spans="1:18" ht="38.25" x14ac:dyDescent="0.2">
      <c r="A61" t="s">
        <v>47</v>
      </c>
      <c r="E61" s="24" t="s">
        <v>99</v>
      </c>
    </row>
    <row r="62" spans="1:18" ht="12.75" customHeight="1" x14ac:dyDescent="0.2">
      <c r="A62" s="3" t="s">
        <v>37</v>
      </c>
      <c r="B62" s="3"/>
      <c r="C62" s="27" t="s">
        <v>100</v>
      </c>
      <c r="D62" s="3"/>
      <c r="E62" s="15" t="s">
        <v>101</v>
      </c>
      <c r="F62" s="3"/>
      <c r="G62" s="3"/>
      <c r="H62" s="3"/>
      <c r="I62" s="28">
        <f>0+Q62</f>
        <v>0</v>
      </c>
      <c r="O62">
        <f>0+R62</f>
        <v>0</v>
      </c>
      <c r="Q62">
        <f>0+I63+I67</f>
        <v>0</v>
      </c>
      <c r="R62">
        <f>0+O63+O67</f>
        <v>0</v>
      </c>
    </row>
    <row r="63" spans="1:18" ht="25.5" x14ac:dyDescent="0.2">
      <c r="A63" s="17" t="s">
        <v>39</v>
      </c>
      <c r="B63" s="18" t="s">
        <v>102</v>
      </c>
      <c r="C63" s="18" t="s">
        <v>103</v>
      </c>
      <c r="D63" s="17" t="s">
        <v>104</v>
      </c>
      <c r="E63" s="19" t="s">
        <v>105</v>
      </c>
      <c r="F63" s="20" t="s">
        <v>106</v>
      </c>
      <c r="G63" s="21">
        <v>319.35199999999998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8" x14ac:dyDescent="0.2">
      <c r="A64" s="23" t="s">
        <v>44</v>
      </c>
      <c r="E64" s="24" t="s">
        <v>107</v>
      </c>
    </row>
    <row r="65" spans="1:16" x14ac:dyDescent="0.2">
      <c r="A65" s="25" t="s">
        <v>45</v>
      </c>
      <c r="E65" s="26" t="s">
        <v>108</v>
      </c>
    </row>
    <row r="66" spans="1:16" ht="153" x14ac:dyDescent="0.2">
      <c r="A66" t="s">
        <v>47</v>
      </c>
      <c r="E66" s="24" t="s">
        <v>109</v>
      </c>
    </row>
    <row r="67" spans="1:16" ht="25.5" x14ac:dyDescent="0.2">
      <c r="A67" s="17" t="s">
        <v>39</v>
      </c>
      <c r="B67" s="18" t="s">
        <v>110</v>
      </c>
      <c r="C67" s="18" t="s">
        <v>111</v>
      </c>
      <c r="D67" s="17" t="s">
        <v>104</v>
      </c>
      <c r="E67" s="19" t="s">
        <v>112</v>
      </c>
      <c r="F67" s="20" t="s">
        <v>106</v>
      </c>
      <c r="G67" s="21">
        <v>27.648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44</v>
      </c>
      <c r="E68" s="24" t="s">
        <v>107</v>
      </c>
    </row>
    <row r="69" spans="1:16" x14ac:dyDescent="0.2">
      <c r="A69" s="25" t="s">
        <v>45</v>
      </c>
      <c r="E69" s="26" t="s">
        <v>113</v>
      </c>
    </row>
    <row r="70" spans="1:16" ht="153" x14ac:dyDescent="0.2">
      <c r="A70" t="s">
        <v>47</v>
      </c>
      <c r="E70" s="24" t="s">
        <v>109</v>
      </c>
    </row>
    <row r="72" spans="1:16" ht="12.75" customHeight="1" x14ac:dyDescent="0.2">
      <c r="B72" s="45">
        <v>15</v>
      </c>
      <c r="C72" s="45">
        <v>451314</v>
      </c>
      <c r="D72" s="46" t="s">
        <v>41</v>
      </c>
      <c r="E72" s="47" t="s">
        <v>65</v>
      </c>
      <c r="F72" s="48" t="s">
        <v>43</v>
      </c>
      <c r="G72" s="49">
        <v>20.11</v>
      </c>
      <c r="H72" s="50">
        <v>0</v>
      </c>
      <c r="I72" s="50">
        <f>ROUND(ROUND(H72,2)*ROUND(G72,3),2)</f>
        <v>0</v>
      </c>
    </row>
    <row r="73" spans="1:16" ht="12.75" customHeight="1" x14ac:dyDescent="0.2">
      <c r="E73" s="43" t="s">
        <v>41</v>
      </c>
    </row>
    <row r="74" spans="1:16" ht="38.25" x14ac:dyDescent="0.2">
      <c r="E74" s="44" t="s">
        <v>66</v>
      </c>
    </row>
    <row r="75" spans="1:16" ht="369.75" x14ac:dyDescent="0.2">
      <c r="E75" s="43" t="s">
        <v>67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02-19-41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2023-04-04T06:56:59Z</dcterms:created>
  <dcterms:modified xsi:type="dcterms:W3CDTF">2023-06-08T06:59:18Z</dcterms:modified>
</cp:coreProperties>
</file>